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ileon\Desktop\"/>
    </mc:Choice>
  </mc:AlternateContent>
  <bookViews>
    <workbookView xWindow="0" yWindow="0" windowWidth="14400" windowHeight="1116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<sst xmlns="http://schemas.openxmlformats.org/spreadsheetml/2006/main" count="77" uniqueCount="48">
  <si>
    <t>Material</t>
  </si>
  <si>
    <t>Category</t>
  </si>
  <si>
    <t>GWP_m</t>
  </si>
  <si>
    <t>GPW_EOL</t>
  </si>
  <si>
    <t>ABS</t>
  </si>
  <si>
    <t>Acryl/Plexiglas (PMMA)</t>
  </si>
  <si>
    <t>Nylon (PA 6.6)</t>
  </si>
  <si>
    <t>Polyamd (PA 6)</t>
  </si>
  <si>
    <t>Polyethylen (PE)</t>
  </si>
  <si>
    <t>PET</t>
  </si>
  <si>
    <t>PLA</t>
  </si>
  <si>
    <t>PP</t>
  </si>
  <si>
    <t>EPS</t>
  </si>
  <si>
    <t>PVC</t>
  </si>
  <si>
    <t>PU</t>
  </si>
  <si>
    <t>Plastics</t>
  </si>
  <si>
    <t>Aluminium sheet</t>
  </si>
  <si>
    <t>Brass component</t>
  </si>
  <si>
    <t>Copper sheet</t>
  </si>
  <si>
    <t>Copper tube</t>
  </si>
  <si>
    <t>Steel sheet</t>
  </si>
  <si>
    <t>Steel tube</t>
  </si>
  <si>
    <t>Steel section</t>
  </si>
  <si>
    <t>Tinplated steel</t>
  </si>
  <si>
    <t>Stainless steel</t>
  </si>
  <si>
    <t>Gold</t>
  </si>
  <si>
    <t>Silver</t>
  </si>
  <si>
    <t>Metal</t>
  </si>
  <si>
    <t>Softwood</t>
  </si>
  <si>
    <t>Hardwood</t>
  </si>
  <si>
    <t>HDF</t>
  </si>
  <si>
    <t>MDF (mittledichte Faserplatte)</t>
  </si>
  <si>
    <t>OSB</t>
  </si>
  <si>
    <t>Particle board ( Spanplatte)</t>
  </si>
  <si>
    <t>Plywood (Furniersperrholz)</t>
  </si>
  <si>
    <t>Wood</t>
  </si>
  <si>
    <t>Corrugated board</t>
  </si>
  <si>
    <t>Paper</t>
  </si>
  <si>
    <t>Cotton</t>
  </si>
  <si>
    <t>organic Cotton</t>
  </si>
  <si>
    <t>Others</t>
  </si>
  <si>
    <t>Density</t>
  </si>
  <si>
    <t>GWP_burden</t>
  </si>
  <si>
    <t>GWP_credit</t>
  </si>
  <si>
    <t>Clean</t>
  </si>
  <si>
    <t>LowEnergy</t>
  </si>
  <si>
    <t>Recyclable</t>
  </si>
  <si>
    <t>Renewable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</si>
</sst>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ont="1" applyBorder="1" applyAlignment="1">
      <alignment horizontal="center" vertical="center" wrapText="1"/>
    </xf>
    <xf numFmtId="164" fontId="2" fillId="0" borderId="0" xfId="0" applyNumberFormat="1" applyFont="1" applyBorder="1"/>
    <xf numFmtId="0" fontId="2" fillId="0" borderId="0" xfId="0" applyFont="1" applyBorder="1"/>
  </cellXfs>
  <cellStyles count="1">
    <cellStyle name="Standard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249977111117893"/>
        <name val="Calibri"/>
        <scheme val="minor"/>
      </font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1:K34" totalsRowShown="0" headerRowDxfId="0" dataDxfId="1">
  <autoFilter ref="A1:K34"/>
  <tableColumns count="11">
    <tableColumn id="1" name="Material"/>
    <tableColumn id="2" name="Category" dataDxfId="7"/>
    <tableColumn id="3" name="GWP_m"/>
    <tableColumn id="4" name="GWP_burden"/>
    <tableColumn id="5" name="GWP_credit"/>
    <tableColumn id="6" name="GPW_EOL"/>
    <tableColumn id="7" name="Density" dataDxfId="6"/>
    <tableColumn id="8" name="Clean" dataDxfId="5"/>
    <tableColumn id="9" name="LowEnergy" dataDxfId="4"/>
    <tableColumn id="10" name="Recyclable" dataDxfId="3"/>
    <tableColumn id="11" name="Renewabl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sqref="A1:K34"/>
    </sheetView>
  </sheetViews>
  <sheetFormatPr baseColWidth="10" defaultRowHeight="15" x14ac:dyDescent="0.25"/>
  <cols>
    <col min="1" max="1" width="28.7109375" style="1" bestFit="1" customWidth="1"/>
    <col min="2" max="2" width="11" style="1" customWidth="1"/>
    <col min="3" max="3" width="12" style="1" bestFit="1" customWidth="1"/>
    <col min="4" max="4" width="15.140625" style="1" customWidth="1"/>
    <col min="5" max="5" width="13.85546875" style="1" customWidth="1"/>
    <col min="6" max="6" width="12.7109375" style="1" bestFit="1" customWidth="1"/>
    <col min="7" max="8" width="11.42578125" style="1"/>
    <col min="9" max="9" width="12.7109375" style="1" customWidth="1"/>
    <col min="10" max="10" width="12.5703125" style="1" customWidth="1"/>
    <col min="11" max="11" width="13.140625" style="1" customWidth="1"/>
    <col min="12" max="16384" width="11.42578125" style="1"/>
  </cols>
  <sheetData>
    <row r="1" spans="1:11" x14ac:dyDescent="0.25">
      <c r="A1" s="3" t="s">
        <v>0</v>
      </c>
      <c r="B1" s="3" t="s">
        <v>1</v>
      </c>
      <c r="C1" s="3" t="s">
        <v>2</v>
      </c>
      <c r="D1" s="4" t="s">
        <v>42</v>
      </c>
      <c r="E1" s="4" t="s">
        <v>43</v>
      </c>
      <c r="F1" s="3" t="s">
        <v>3</v>
      </c>
      <c r="G1" s="4" t="s">
        <v>41</v>
      </c>
      <c r="H1" s="4" t="s">
        <v>44</v>
      </c>
      <c r="I1" s="4" t="s">
        <v>45</v>
      </c>
      <c r="J1" s="4" t="s">
        <v>46</v>
      </c>
      <c r="K1" s="4" t="s">
        <v>47</v>
      </c>
    </row>
    <row r="2" spans="1:11" x14ac:dyDescent="0.25">
      <c r="A2" s="1" t="s">
        <v>4</v>
      </c>
      <c r="B2" s="1" t="s">
        <v>15</v>
      </c>
      <c r="C2" s="1">
        <v>4.9816545642350096</v>
      </c>
      <c r="D2" s="1">
        <v>2.2256636372916483</v>
      </c>
      <c r="E2" s="1">
        <v>-4.2220916609480419</v>
      </c>
      <c r="F2" s="1">
        <v>-1.9964280236563932</v>
      </c>
      <c r="G2" s="9">
        <f>1040/10^6</f>
        <v>1.0399999999999999E-3</v>
      </c>
      <c r="H2" s="5">
        <v>-1</v>
      </c>
      <c r="I2" s="5">
        <v>-1</v>
      </c>
      <c r="J2" s="6">
        <v>1</v>
      </c>
      <c r="K2" s="5">
        <v>-1</v>
      </c>
    </row>
    <row r="3" spans="1:11" x14ac:dyDescent="0.25">
      <c r="A3" s="1" t="s">
        <v>5</v>
      </c>
      <c r="B3" s="1" t="s">
        <v>15</v>
      </c>
      <c r="C3" s="1">
        <v>8.4628187946436793</v>
      </c>
      <c r="D3" s="1">
        <v>2.2907483537758844</v>
      </c>
      <c r="E3" s="1">
        <v>-3.6624202906891385</v>
      </c>
      <c r="F3" s="1">
        <v>-1.3716719369132544</v>
      </c>
      <c r="G3" s="9">
        <f>1180/10^6</f>
        <v>1.1800000000000001E-3</v>
      </c>
      <c r="H3" s="5">
        <v>-1</v>
      </c>
      <c r="I3" s="5">
        <v>-1</v>
      </c>
      <c r="J3" s="6">
        <v>1</v>
      </c>
      <c r="K3" s="5">
        <v>-1</v>
      </c>
    </row>
    <row r="4" spans="1:11" x14ac:dyDescent="0.25">
      <c r="A4" s="1" t="s">
        <v>6</v>
      </c>
      <c r="B4" s="1" t="s">
        <v>15</v>
      </c>
      <c r="C4" s="1">
        <v>8.5907100759393291</v>
      </c>
      <c r="D4" s="1">
        <v>2.4382071820845463</v>
      </c>
      <c r="E4" s="1">
        <v>-3.8767129020466768</v>
      </c>
      <c r="F4" s="1">
        <v>-1.4385057199621305</v>
      </c>
      <c r="G4" s="9">
        <f>1140/10^6</f>
        <v>1.14E-3</v>
      </c>
      <c r="H4" s="5">
        <v>-1</v>
      </c>
      <c r="I4" s="5">
        <v>-1</v>
      </c>
      <c r="J4" s="5">
        <v>0</v>
      </c>
      <c r="K4" s="5">
        <v>-1</v>
      </c>
    </row>
    <row r="5" spans="1:11" x14ac:dyDescent="0.25">
      <c r="A5" s="1" t="s">
        <v>7</v>
      </c>
      <c r="B5" s="1" t="s">
        <v>15</v>
      </c>
      <c r="C5" s="2">
        <v>9.5807601518585805</v>
      </c>
      <c r="D5" s="1">
        <v>2.3586615306015011</v>
      </c>
      <c r="E5" s="1">
        <v>-3.8850008511743619</v>
      </c>
      <c r="F5" s="1">
        <v>-1.526339320572861</v>
      </c>
      <c r="G5" s="9">
        <f>1140/10^6</f>
        <v>1.14E-3</v>
      </c>
      <c r="H5" s="5">
        <v>-1</v>
      </c>
      <c r="I5" s="5">
        <v>-1</v>
      </c>
      <c r="J5" s="5">
        <v>0</v>
      </c>
      <c r="K5" s="5">
        <v>-1</v>
      </c>
    </row>
    <row r="6" spans="1:11" x14ac:dyDescent="0.25">
      <c r="A6" s="1" t="s">
        <v>8</v>
      </c>
      <c r="B6" s="1" t="s">
        <v>15</v>
      </c>
      <c r="C6" s="2">
        <v>2.3386998293788164</v>
      </c>
      <c r="D6" s="1">
        <v>2.5114717069058559</v>
      </c>
      <c r="E6" s="1">
        <v>-2.2263323863791284</v>
      </c>
      <c r="F6" s="1">
        <v>0.28513932052672725</v>
      </c>
      <c r="G6" s="9">
        <f>950/10^6</f>
        <v>9.5E-4</v>
      </c>
      <c r="H6" s="6">
        <v>1</v>
      </c>
      <c r="I6" s="5">
        <v>-1</v>
      </c>
      <c r="J6" s="6">
        <v>1</v>
      </c>
      <c r="K6" s="5">
        <v>-1</v>
      </c>
    </row>
    <row r="7" spans="1:11" x14ac:dyDescent="0.25">
      <c r="A7" s="1" t="s">
        <v>9</v>
      </c>
      <c r="B7" s="1" t="s">
        <v>15</v>
      </c>
      <c r="C7" s="2">
        <v>2.4352259144050823</v>
      </c>
      <c r="D7" s="1">
        <v>0.88442928820885269</v>
      </c>
      <c r="E7" s="1">
        <v>-0.65261070905670637</v>
      </c>
      <c r="F7" s="1">
        <v>0.23181857915214632</v>
      </c>
      <c r="G7" s="9">
        <f>1380/10^6</f>
        <v>1.3799999999999999E-3</v>
      </c>
      <c r="H7" s="5">
        <v>-1</v>
      </c>
      <c r="I7" s="5">
        <v>-1</v>
      </c>
      <c r="J7" s="6">
        <v>1</v>
      </c>
      <c r="K7" s="5">
        <v>-1</v>
      </c>
    </row>
    <row r="8" spans="1:11" x14ac:dyDescent="0.25">
      <c r="A8" s="1" t="s">
        <v>10</v>
      </c>
      <c r="B8" s="1" t="s">
        <v>15</v>
      </c>
      <c r="C8" s="2">
        <v>2.8108513444377099</v>
      </c>
      <c r="D8" s="1">
        <v>5.1959204257431647E-2</v>
      </c>
      <c r="E8" s="1">
        <v>-0.62325900000000001</v>
      </c>
      <c r="F8" s="1">
        <v>-0.57129979574256839</v>
      </c>
      <c r="G8" s="9">
        <f>1230/10^6</f>
        <v>1.23E-3</v>
      </c>
      <c r="H8" s="6">
        <v>1</v>
      </c>
      <c r="I8" s="6">
        <v>1</v>
      </c>
      <c r="J8" s="5">
        <v>0</v>
      </c>
      <c r="K8" s="6">
        <v>1</v>
      </c>
    </row>
    <row r="9" spans="1:11" x14ac:dyDescent="0.25">
      <c r="A9" s="1" t="s">
        <v>11</v>
      </c>
      <c r="B9" s="1" t="s">
        <v>15</v>
      </c>
      <c r="C9" s="2">
        <v>2.3245791616110036</v>
      </c>
      <c r="D9" s="1">
        <v>2.5655648071301838</v>
      </c>
      <c r="E9" s="1">
        <v>-2.1181826720910317</v>
      </c>
      <c r="F9" s="1">
        <v>0.44738213503915164</v>
      </c>
      <c r="G9" s="9">
        <f>906/10^6</f>
        <v>9.0600000000000001E-4</v>
      </c>
      <c r="H9" s="6">
        <v>1</v>
      </c>
      <c r="I9" s="5">
        <v>-1</v>
      </c>
      <c r="J9" s="7">
        <v>0</v>
      </c>
      <c r="K9" s="5">
        <v>-1</v>
      </c>
    </row>
    <row r="10" spans="1:11" x14ac:dyDescent="0.25">
      <c r="A10" s="1" t="s">
        <v>12</v>
      </c>
      <c r="B10" s="1" t="s">
        <v>15</v>
      </c>
      <c r="C10" s="1">
        <v>4.4625388560147012</v>
      </c>
      <c r="D10" s="1">
        <v>2.1842803274244313</v>
      </c>
      <c r="E10" s="1">
        <v>-1.5309632519258287</v>
      </c>
      <c r="F10" s="1">
        <v>0.65331707549860263</v>
      </c>
      <c r="G10" s="9">
        <f>20/10^6</f>
        <v>2.0000000000000002E-5</v>
      </c>
      <c r="H10" s="5">
        <v>-1</v>
      </c>
      <c r="I10" s="5">
        <v>-1</v>
      </c>
      <c r="J10" s="6">
        <v>1</v>
      </c>
      <c r="K10" s="5">
        <v>-1</v>
      </c>
    </row>
    <row r="11" spans="1:11" x14ac:dyDescent="0.25">
      <c r="A11" s="1" t="s">
        <v>13</v>
      </c>
      <c r="B11" s="1" t="s">
        <v>15</v>
      </c>
      <c r="C11" s="1">
        <v>3.2804421467322702</v>
      </c>
      <c r="D11" s="1">
        <v>2.3514858662487419</v>
      </c>
      <c r="E11" s="1">
        <v>-2.0081733933630739</v>
      </c>
      <c r="F11" s="1">
        <v>0.34331247288566802</v>
      </c>
      <c r="G11" s="9">
        <f>1420/10^6</f>
        <v>1.42E-3</v>
      </c>
      <c r="H11" s="5">
        <v>-1</v>
      </c>
      <c r="I11" s="6">
        <v>1</v>
      </c>
      <c r="J11" s="7">
        <v>0</v>
      </c>
      <c r="K11" s="5">
        <v>-1</v>
      </c>
    </row>
    <row r="12" spans="1:11" x14ac:dyDescent="0.25">
      <c r="A12" s="1" t="s">
        <v>14</v>
      </c>
      <c r="B12" s="1" t="s">
        <v>15</v>
      </c>
      <c r="C12" s="1">
        <v>4.4078409684155604</v>
      </c>
      <c r="D12" s="1">
        <v>2.2152386154666375</v>
      </c>
      <c r="E12" s="1">
        <v>-1.577161020460605</v>
      </c>
      <c r="F12" s="1">
        <v>0.63807759500603234</v>
      </c>
      <c r="G12" s="9">
        <f>33/10^6</f>
        <v>3.3000000000000003E-5</v>
      </c>
      <c r="H12" s="5">
        <v>-1</v>
      </c>
      <c r="I12" s="5">
        <v>-1</v>
      </c>
      <c r="J12" s="5">
        <v>0</v>
      </c>
      <c r="K12" s="5">
        <v>-1</v>
      </c>
    </row>
    <row r="13" spans="1:11" x14ac:dyDescent="0.25">
      <c r="A13" s="1" t="s">
        <v>16</v>
      </c>
      <c r="B13" s="1" t="s">
        <v>27</v>
      </c>
      <c r="C13" s="1">
        <v>6.0485200174877196</v>
      </c>
      <c r="D13" s="1">
        <v>0.4414227</v>
      </c>
      <c r="E13" s="1">
        <v>-4.40245</v>
      </c>
      <c r="F13" s="1">
        <v>-3.9520272999999997</v>
      </c>
      <c r="G13" s="10">
        <f>2700/10^6</f>
        <v>2.7000000000000001E-3</v>
      </c>
      <c r="H13" s="5">
        <v>-1</v>
      </c>
      <c r="I13" s="5">
        <v>-1</v>
      </c>
      <c r="J13" s="6">
        <v>1</v>
      </c>
      <c r="K13" s="5">
        <v>-1</v>
      </c>
    </row>
    <row r="14" spans="1:11" x14ac:dyDescent="0.25">
      <c r="A14" s="1" t="s">
        <v>17</v>
      </c>
      <c r="B14" s="1" t="s">
        <v>27</v>
      </c>
      <c r="C14" s="1">
        <v>1.0607854224976001</v>
      </c>
      <c r="D14" s="1">
        <v>2.5142999999999997E-3</v>
      </c>
      <c r="E14" s="1">
        <v>0</v>
      </c>
      <c r="F14" s="1">
        <v>1.1514299999999998E-2</v>
      </c>
      <c r="G14" s="10">
        <f>8750/10^6</f>
        <v>8.7500000000000008E-3</v>
      </c>
      <c r="H14" s="5">
        <v>-1</v>
      </c>
      <c r="I14" s="5">
        <v>-1</v>
      </c>
      <c r="J14" s="5">
        <v>0</v>
      </c>
      <c r="K14" s="5">
        <v>-1</v>
      </c>
    </row>
    <row r="15" spans="1:11" x14ac:dyDescent="0.25">
      <c r="A15" s="1" t="s">
        <v>18</v>
      </c>
      <c r="B15" s="1" t="s">
        <v>27</v>
      </c>
      <c r="C15" s="1">
        <v>0.85154366259594705</v>
      </c>
      <c r="D15" s="1">
        <v>0.49619430000000014</v>
      </c>
      <c r="E15" s="1">
        <v>-0.75903300000000018</v>
      </c>
      <c r="F15" s="1">
        <v>-0.25383870000000003</v>
      </c>
      <c r="G15" s="10">
        <f>8920/10^6</f>
        <v>8.9200000000000008E-3</v>
      </c>
      <c r="H15" s="5">
        <v>-1</v>
      </c>
      <c r="I15" s="5">
        <v>-1</v>
      </c>
      <c r="J15" s="6">
        <v>1</v>
      </c>
      <c r="K15" s="5">
        <v>-1</v>
      </c>
    </row>
    <row r="16" spans="1:11" x14ac:dyDescent="0.25">
      <c r="A16" s="1" t="s">
        <v>19</v>
      </c>
      <c r="B16" s="1" t="s">
        <v>27</v>
      </c>
      <c r="C16" s="1">
        <v>1.30655181516519</v>
      </c>
      <c r="D16" s="1">
        <v>0.49619430000000014</v>
      </c>
      <c r="E16" s="1">
        <v>-0.75903300000000018</v>
      </c>
      <c r="F16" s="1">
        <v>-0.25383870000000003</v>
      </c>
      <c r="G16" s="10">
        <f>8940/10^6</f>
        <v>8.94E-3</v>
      </c>
      <c r="H16" s="5">
        <v>-1</v>
      </c>
      <c r="I16" s="5">
        <v>-1</v>
      </c>
      <c r="J16" s="6">
        <v>1</v>
      </c>
      <c r="K16" s="5">
        <v>-1</v>
      </c>
    </row>
    <row r="17" spans="1:11" x14ac:dyDescent="0.25">
      <c r="A17" s="1" t="s">
        <v>20</v>
      </c>
      <c r="B17" s="1" t="s">
        <v>27</v>
      </c>
      <c r="C17" s="1">
        <v>0.80953110235308001</v>
      </c>
      <c r="D17" s="1">
        <v>3.3651499999999973E-2</v>
      </c>
      <c r="E17" s="1">
        <v>-0.1574499999999999</v>
      </c>
      <c r="F17" s="1">
        <v>-0.1147984999999999</v>
      </c>
      <c r="G17" s="10">
        <f>7874/10^6</f>
        <v>7.8740000000000008E-3</v>
      </c>
      <c r="H17" s="5">
        <v>-1</v>
      </c>
      <c r="I17" s="5">
        <v>-1</v>
      </c>
      <c r="J17" s="6">
        <v>1</v>
      </c>
      <c r="K17" s="5">
        <v>-1</v>
      </c>
    </row>
    <row r="18" spans="1:11" x14ac:dyDescent="0.25">
      <c r="A18" s="1" t="s">
        <v>21</v>
      </c>
      <c r="B18" s="1" t="s">
        <v>27</v>
      </c>
      <c r="C18" s="1">
        <v>1.14069918747934</v>
      </c>
      <c r="D18" s="1">
        <v>3.3651499999999973E-2</v>
      </c>
      <c r="E18" s="1">
        <v>-0.1574499999999999</v>
      </c>
      <c r="F18" s="1">
        <v>-0.1147984999999999</v>
      </c>
      <c r="G18" s="10">
        <f>7874/10^6</f>
        <v>7.8740000000000008E-3</v>
      </c>
      <c r="H18" s="5">
        <v>-1</v>
      </c>
      <c r="I18" s="5">
        <v>-1</v>
      </c>
      <c r="J18" s="6">
        <v>1</v>
      </c>
      <c r="K18" s="5">
        <v>-1</v>
      </c>
    </row>
    <row r="19" spans="1:11" x14ac:dyDescent="0.25">
      <c r="A19" s="1" t="s">
        <v>22</v>
      </c>
      <c r="B19" s="1" t="s">
        <v>27</v>
      </c>
      <c r="C19" s="1">
        <v>0.57947185478280405</v>
      </c>
      <c r="D19" s="1">
        <v>3.3651499999999973E-2</v>
      </c>
      <c r="E19" s="1">
        <v>-0.1574499999999999</v>
      </c>
      <c r="F19" s="1">
        <v>-0.1147984999999999</v>
      </c>
      <c r="G19" s="10">
        <f>7874/10^6</f>
        <v>7.8740000000000008E-3</v>
      </c>
      <c r="H19" s="5">
        <v>-1</v>
      </c>
      <c r="I19" s="5">
        <v>-1</v>
      </c>
      <c r="J19" s="6">
        <v>1</v>
      </c>
      <c r="K19" s="5">
        <v>-1</v>
      </c>
    </row>
    <row r="20" spans="1:11" x14ac:dyDescent="0.25">
      <c r="A20" s="1" t="s">
        <v>23</v>
      </c>
      <c r="B20" s="1" t="s">
        <v>27</v>
      </c>
      <c r="C20" s="1">
        <v>2.2876678753595501</v>
      </c>
      <c r="D20" s="1">
        <v>0.34868700000000002</v>
      </c>
      <c r="E20" s="1">
        <v>-1.9035000000000002</v>
      </c>
      <c r="F20" s="1">
        <v>-1.5458130000000003</v>
      </c>
      <c r="G20" s="10">
        <f>7874/10^6</f>
        <v>7.8740000000000008E-3</v>
      </c>
      <c r="H20" s="5">
        <v>-1</v>
      </c>
      <c r="I20" s="5">
        <v>-1</v>
      </c>
      <c r="J20" s="5">
        <v>0</v>
      </c>
      <c r="K20" s="5">
        <v>-1</v>
      </c>
    </row>
    <row r="21" spans="1:11" x14ac:dyDescent="0.25">
      <c r="A21" s="1" t="s">
        <v>24</v>
      </c>
      <c r="B21" s="1" t="s">
        <v>27</v>
      </c>
      <c r="C21" s="1">
        <v>3.38156805222224</v>
      </c>
      <c r="D21" s="1">
        <v>1.4620739556862401</v>
      </c>
      <c r="E21" s="1">
        <v>-3.38156805222224</v>
      </c>
      <c r="F21" s="1">
        <v>-1.929847096536</v>
      </c>
      <c r="G21" s="10">
        <f>8000/10^6</f>
        <v>8.0000000000000002E-3</v>
      </c>
      <c r="H21" s="5">
        <v>-1</v>
      </c>
      <c r="I21" s="5">
        <v>-1</v>
      </c>
      <c r="J21" s="6">
        <v>1</v>
      </c>
      <c r="K21" s="5">
        <v>-1</v>
      </c>
    </row>
    <row r="22" spans="1:11" x14ac:dyDescent="0.25">
      <c r="A22" s="1" t="s">
        <v>25</v>
      </c>
      <c r="B22" s="1" t="s">
        <v>27</v>
      </c>
      <c r="C22" s="1">
        <v>6717.3991999999998</v>
      </c>
      <c r="D22" s="1">
        <v>0</v>
      </c>
      <c r="E22" s="1">
        <v>0</v>
      </c>
      <c r="F22" s="1">
        <v>8.9999999999999993E-3</v>
      </c>
      <c r="G22" s="10">
        <f>19320/10^6</f>
        <v>1.932E-2</v>
      </c>
      <c r="H22" s="5">
        <v>-1</v>
      </c>
      <c r="I22" s="5">
        <v>-1</v>
      </c>
      <c r="J22" s="6">
        <v>1</v>
      </c>
      <c r="K22" s="5">
        <v>-1</v>
      </c>
    </row>
    <row r="23" spans="1:11" x14ac:dyDescent="0.25">
      <c r="A23" s="1" t="s">
        <v>26</v>
      </c>
      <c r="B23" s="1" t="s">
        <v>27</v>
      </c>
      <c r="C23" s="1">
        <v>287.19914847089547</v>
      </c>
      <c r="D23" s="1">
        <v>5.026203532222481</v>
      </c>
      <c r="E23" s="1">
        <v>-7830.3025844946151</v>
      </c>
      <c r="F23" s="1">
        <v>-156.80402895854456</v>
      </c>
      <c r="G23" s="10">
        <f>10490/10^6</f>
        <v>1.0489999999999999E-2</v>
      </c>
      <c r="H23" s="5">
        <v>-1</v>
      </c>
      <c r="I23" s="5">
        <v>-1</v>
      </c>
      <c r="J23" s="6">
        <v>1</v>
      </c>
      <c r="K23" s="5">
        <v>-1</v>
      </c>
    </row>
    <row r="24" spans="1:11" x14ac:dyDescent="0.25">
      <c r="A24" s="1" t="s">
        <v>28</v>
      </c>
      <c r="B24" s="1" t="s">
        <v>35</v>
      </c>
      <c r="C24" s="1">
        <v>0.11920496996966007</v>
      </c>
      <c r="D24" s="1">
        <v>1.6460632391488308</v>
      </c>
      <c r="E24" s="1">
        <v>-0.76014942932034435</v>
      </c>
      <c r="F24" s="1">
        <v>0.88591380982848655</v>
      </c>
      <c r="G24" s="10">
        <f>484.51/10^6</f>
        <v>4.8451000000000001E-4</v>
      </c>
      <c r="H24" s="8">
        <v>1</v>
      </c>
      <c r="I24" s="8">
        <v>1</v>
      </c>
      <c r="J24" s="8">
        <v>1</v>
      </c>
      <c r="K24" s="8">
        <v>1</v>
      </c>
    </row>
    <row r="25" spans="1:11" x14ac:dyDescent="0.25">
      <c r="A25" s="1" t="s">
        <v>29</v>
      </c>
      <c r="B25" s="1" t="s">
        <v>35</v>
      </c>
      <c r="C25" s="1">
        <v>0.16735425420168065</v>
      </c>
      <c r="D25" s="1">
        <v>1.6421775210084033</v>
      </c>
      <c r="E25" s="1">
        <v>-0.73219537815126057</v>
      </c>
      <c r="F25" s="1">
        <v>0.85861659663865553</v>
      </c>
      <c r="G25" s="10">
        <f>761.6/10^6</f>
        <v>7.6159999999999997E-4</v>
      </c>
      <c r="H25" s="8">
        <v>1</v>
      </c>
      <c r="I25" s="8">
        <v>1</v>
      </c>
      <c r="J25" s="8">
        <v>1</v>
      </c>
      <c r="K25" s="8">
        <v>1</v>
      </c>
    </row>
    <row r="26" spans="1:11" x14ac:dyDescent="0.25">
      <c r="A26" s="1" t="s">
        <v>30</v>
      </c>
      <c r="B26" s="1" t="s">
        <v>35</v>
      </c>
      <c r="C26" s="1">
        <v>0.50408871631956709</v>
      </c>
      <c r="D26" s="1">
        <v>1.4492548535121781</v>
      </c>
      <c r="E26" s="1">
        <v>-0.37292622661489588</v>
      </c>
      <c r="F26" s="1">
        <v>0.95892657959759975</v>
      </c>
      <c r="G26" s="10">
        <f>849.9/10^6</f>
        <v>8.499E-4</v>
      </c>
      <c r="H26" s="5">
        <v>-1</v>
      </c>
      <c r="I26" s="5">
        <v>-1</v>
      </c>
      <c r="J26" s="5">
        <v>-1</v>
      </c>
      <c r="K26" s="5">
        <v>-1</v>
      </c>
    </row>
    <row r="27" spans="1:11" x14ac:dyDescent="0.25">
      <c r="A27" s="1" t="s">
        <v>31</v>
      </c>
      <c r="B27" s="1" t="s">
        <v>35</v>
      </c>
      <c r="C27" s="1">
        <v>0.54934508474576271</v>
      </c>
      <c r="D27" s="1">
        <v>1.2785645370043535</v>
      </c>
      <c r="E27" s="1">
        <v>-0.43594540534180498</v>
      </c>
      <c r="F27" s="1">
        <v>0.9586677256147782</v>
      </c>
      <c r="G27" s="10">
        <f>737.5/10^6</f>
        <v>7.3749999999999998E-4</v>
      </c>
      <c r="H27" s="5">
        <v>-1</v>
      </c>
      <c r="I27" s="8">
        <v>1</v>
      </c>
      <c r="J27" s="5">
        <v>-1</v>
      </c>
      <c r="K27" s="5">
        <v>0</v>
      </c>
    </row>
    <row r="28" spans="1:11" x14ac:dyDescent="0.25">
      <c r="A28" s="1" t="s">
        <v>32</v>
      </c>
      <c r="B28" s="1" t="s">
        <v>35</v>
      </c>
      <c r="C28" s="1">
        <v>0.67855166666666666</v>
      </c>
      <c r="D28" s="1">
        <v>1.6296121666666668</v>
      </c>
      <c r="E28" s="1">
        <v>-0.78468333333333329</v>
      </c>
      <c r="F28" s="1">
        <v>0.8447621666666667</v>
      </c>
      <c r="G28" s="10">
        <f>600/10^6</f>
        <v>5.9999999999999995E-4</v>
      </c>
      <c r="H28" s="5">
        <v>-1</v>
      </c>
      <c r="I28" s="8">
        <v>1</v>
      </c>
      <c r="J28" s="5">
        <v>0</v>
      </c>
      <c r="K28" s="5">
        <v>0</v>
      </c>
    </row>
    <row r="29" spans="1:11" x14ac:dyDescent="0.25">
      <c r="A29" s="1" t="s">
        <v>33</v>
      </c>
      <c r="B29" s="1" t="s">
        <v>35</v>
      </c>
      <c r="C29" s="1">
        <v>0.34204733858615849</v>
      </c>
      <c r="D29" s="1">
        <v>1.5634824417356155</v>
      </c>
      <c r="E29" s="1">
        <v>-0.65742436682877536</v>
      </c>
      <c r="F29" s="1">
        <v>0.90605807490684009</v>
      </c>
      <c r="G29" s="10">
        <f>633.32/10^6</f>
        <v>6.3332000000000004E-4</v>
      </c>
      <c r="H29" s="5">
        <v>-1</v>
      </c>
      <c r="I29" s="8">
        <v>1</v>
      </c>
      <c r="J29" s="5">
        <v>-1</v>
      </c>
      <c r="K29" s="5">
        <v>-1</v>
      </c>
    </row>
    <row r="30" spans="1:11" x14ac:dyDescent="0.25">
      <c r="A30" s="1" t="s">
        <v>34</v>
      </c>
      <c r="B30" s="1" t="s">
        <v>35</v>
      </c>
      <c r="C30" s="1">
        <v>0.85949999999999993</v>
      </c>
      <c r="D30" s="1">
        <v>2.5443259183673472</v>
      </c>
      <c r="E30" s="1">
        <v>-1.2106326530612244</v>
      </c>
      <c r="F30" s="1">
        <v>1.3336932653061224</v>
      </c>
      <c r="G30" s="10">
        <f>490/10^6</f>
        <v>4.8999999999999998E-4</v>
      </c>
      <c r="H30" s="5">
        <v>-1</v>
      </c>
      <c r="I30" s="8">
        <v>1</v>
      </c>
      <c r="J30" s="8">
        <v>1</v>
      </c>
      <c r="K30" s="5">
        <v>0</v>
      </c>
    </row>
    <row r="31" spans="1:11" x14ac:dyDescent="0.25">
      <c r="A31" s="1" t="s">
        <v>36</v>
      </c>
      <c r="B31" s="2" t="s">
        <v>40</v>
      </c>
      <c r="C31" s="2">
        <v>0.99146902472440102</v>
      </c>
      <c r="D31" s="1">
        <v>0.21760237155012147</v>
      </c>
      <c r="E31" s="1">
        <v>-0.52297934554150949</v>
      </c>
      <c r="F31" s="1">
        <v>-0.30537697399138802</v>
      </c>
      <c r="G31" s="10">
        <f>56.5/10^6</f>
        <v>5.6499999999999998E-5</v>
      </c>
      <c r="H31" s="8">
        <v>1</v>
      </c>
      <c r="I31" s="8">
        <v>1</v>
      </c>
      <c r="J31" s="8">
        <v>1</v>
      </c>
      <c r="K31" s="8">
        <v>1</v>
      </c>
    </row>
    <row r="32" spans="1:11" x14ac:dyDescent="0.25">
      <c r="A32" s="1" t="s">
        <v>37</v>
      </c>
      <c r="B32" s="2" t="s">
        <v>40</v>
      </c>
      <c r="C32" s="2">
        <v>0.83245016974653496</v>
      </c>
      <c r="D32" s="1">
        <v>0.37388965659645423</v>
      </c>
      <c r="E32" s="1">
        <v>-1.0218474622337608</v>
      </c>
      <c r="F32" s="1">
        <v>-0.64795780563730654</v>
      </c>
      <c r="G32" s="10">
        <f>666.66/10^6</f>
        <v>6.6666000000000002E-4</v>
      </c>
      <c r="H32" s="8">
        <v>1</v>
      </c>
      <c r="I32" s="8">
        <v>1</v>
      </c>
      <c r="J32" s="8">
        <v>1</v>
      </c>
      <c r="K32" s="8">
        <v>1</v>
      </c>
    </row>
    <row r="33" spans="1:11" x14ac:dyDescent="0.25">
      <c r="A33" s="1" t="s">
        <v>38</v>
      </c>
      <c r="B33" s="2" t="s">
        <v>40</v>
      </c>
      <c r="C33" s="1">
        <v>10.910591094446101</v>
      </c>
      <c r="D33" s="1">
        <v>0.30589547967756914</v>
      </c>
      <c r="E33" s="1">
        <v>-8.0698148954252336</v>
      </c>
      <c r="F33" s="1">
        <v>-7.7639194157476643</v>
      </c>
      <c r="G33" s="10">
        <f>1500/10^6</f>
        <v>1.5E-3</v>
      </c>
      <c r="H33" s="5">
        <v>-1</v>
      </c>
      <c r="I33" s="5">
        <v>-1</v>
      </c>
      <c r="J33" s="5">
        <v>0</v>
      </c>
      <c r="K33" s="8">
        <v>1</v>
      </c>
    </row>
    <row r="34" spans="1:11" x14ac:dyDescent="0.25">
      <c r="A34" s="1" t="s">
        <v>39</v>
      </c>
      <c r="B34" s="2" t="s">
        <v>40</v>
      </c>
      <c r="C34" s="1">
        <v>10.075848540925801</v>
      </c>
      <c r="D34" s="1">
        <v>0.30589547967756914</v>
      </c>
      <c r="E34" s="1">
        <v>-8.0698148954252336</v>
      </c>
      <c r="F34" s="1">
        <v>-7.7639194157476643</v>
      </c>
      <c r="G34" s="10">
        <f>1500/10^6</f>
        <v>1.5E-3</v>
      </c>
      <c r="H34" s="5">
        <v>-1</v>
      </c>
      <c r="I34" s="5">
        <v>-1</v>
      </c>
      <c r="J34" s="5">
        <v>0</v>
      </c>
      <c r="K34" s="8">
        <v>1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Louis, Leonard</dc:creator>
  <cp:lastModifiedBy>Louis, Leonard</cp:lastModifiedBy>
  <dcterms:created xsi:type="dcterms:W3CDTF">2020-01-30T17:02:30Z</dcterms:created>
  <dcterms:modified xsi:type="dcterms:W3CDTF">2020-01-30T17:16:25Z</dcterms:modified>
</cp:coreProperties>
</file>